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а 2025 год" sheetId="1" state="visible" r:id="rId1"/>
  </sheets>
  <definedNames>
    <definedName name="Print_Area_0" localSheetId="0">'на 2025 год'!$A$8:$O$22</definedName>
    <definedName name="Print_Titles" localSheetId="0">'на 2025 год'!$10:$12</definedName>
    <definedName name="_xlnm.Print_Area" localSheetId="0">'на 2025 год'!$A$1:$O$21</definedName>
  </definedNames>
  <calcPr iterate="1"/>
</workbook>
</file>

<file path=xl/sharedStrings.xml><?xml version="1.0" encoding="utf-8"?>
<sst xmlns="http://schemas.openxmlformats.org/spreadsheetml/2006/main" count="34" uniqueCount="34">
  <si>
    <t xml:space="preserve">ПРИЛОЖЕНИЕ 19</t>
  </si>
  <si>
    <t xml:space="preserve">к решению Думы Белоярского района</t>
  </si>
  <si>
    <t xml:space="preserve">от   11   сентября 2025 года № 48    </t>
  </si>
  <si>
    <t xml:space="preserve">ПРИЛОЖЕНИЕ 20</t>
  </si>
  <si>
    <t xml:space="preserve">от 5 декабря 2024 года № 83     </t>
  </si>
  <si>
    <t xml:space="preserve">Р А С П Р Е Д Е Л Е Н И Е 
межбюджетных трансфертов  бюджетам поселений Белоярского района на 2025 год</t>
  </si>
  <si>
    <t>(рублей)</t>
  </si>
  <si>
    <t xml:space="preserve">№ п/п</t>
  </si>
  <si>
    <t xml:space="preserve">Наименование поселения </t>
  </si>
  <si>
    <t xml:space="preserve">Дотации на выравнивание  бюджетной обеспеченности поселений </t>
  </si>
  <si>
    <t xml:space="preserve">Иные межбюджетные трансферты </t>
  </si>
  <si>
    <t xml:space="preserve">Субвенции </t>
  </si>
  <si>
    <t>Субсидии</t>
  </si>
  <si>
    <t xml:space="preserve">Сумма на год</t>
  </si>
  <si>
    <t xml:space="preserve"> для обеспечения сбалансирован-ности бюджетов поселений </t>
  </si>
  <si>
    <t xml:space="preserve">иные межбюджетные трансферты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- Югры</t>
  </si>
  <si>
    <t xml:space="preserve"> для осуществления органами местного самоуправления поселений полномочий органов местного самоуправления Белоярского района на основании соглашений о передаче осуществления части полномочий органов местного самоуправления Белоярского района органам местного самоуправления поселений Белоярского района</t>
  </si>
  <si>
    <t xml:space="preserve">на поощрение достижения наилучших показателей деятельности органов местного самоуправления поселений Белоярского района</t>
  </si>
  <si>
    <t xml:space="preserve">на осуществление переданных полномочий Российской Федерации на государственную регистрацию актов гражданского состояния</t>
  </si>
  <si>
    <t xml:space="preserve">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</si>
  <si>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</si>
  <si>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 xml:space="preserve">на осуществление первичного воинского учета органами местного самоуправления поселений, муниципальных и городских округов </t>
  </si>
  <si>
    <t xml:space="preserve">на реализацию полномочий в области строительства и жилищных отношений</t>
  </si>
  <si>
    <t xml:space="preserve"> на реализацию инициативных проектов, отобранных по результатам конкурса</t>
  </si>
  <si>
    <t xml:space="preserve">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Ханты - Мансийского автономного округа - Югры</t>
  </si>
  <si>
    <t xml:space="preserve">городское поселение Белоярский</t>
  </si>
  <si>
    <t xml:space="preserve">сельское поселение Верхнеказымский</t>
  </si>
  <si>
    <t xml:space="preserve">сельское поселение Казым</t>
  </si>
  <si>
    <t xml:space="preserve">сельское поселение Лыхма</t>
  </si>
  <si>
    <t xml:space="preserve">сельское поселение Полноват</t>
  </si>
  <si>
    <t xml:space="preserve">сельское поселение Сорум</t>
  </si>
  <si>
    <t xml:space="preserve">сельское поселение Сосновка</t>
  </si>
  <si>
    <t>Всего</t>
  </si>
  <si>
    <t>__________________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</si>
</sst>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000"/>
  </numFmts>
  <fonts count="8">
    <font>
      <sz val="11.000000"/>
      <color indexed="64"/>
      <name val="Calibri"/>
    </font>
    <font>
      <sz val="10.000000"/>
      <name val="Arial"/>
    </font>
    <font>
      <sz val="14.000000"/>
      <name val="Times New Roman"/>
    </font>
    <font>
      <b/>
      <sz val="14.000000"/>
      <name val="Times New Roman"/>
    </font>
    <font>
      <sz val="12.000000"/>
      <name val="Times New Roman"/>
    </font>
    <font>
      <b/>
      <sz val="12.000000"/>
      <name val="Times New Roman"/>
    </font>
    <font>
      <b/>
      <sz val="12.000000"/>
      <color indexed="64"/>
      <name val="Times New Roman"/>
    </font>
    <font>
      <b/>
      <sz val="11.000000"/>
      <color indexed="64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</fills>
  <borders count="7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</borders>
  <cellStyleXfs count="2">
    <xf fontId="0" fillId="0" borderId="0" numFmtId="0" applyNumberFormat="1" applyFont="1" applyFill="1" applyBorder="1"/>
    <xf fontId="1" fillId="0" borderId="0" numFmtId="0" applyNumberFormat="1" applyFont="1" applyFill="1" applyBorder="1"/>
  </cellStyleXfs>
  <cellXfs count="30">
    <xf fontId="0" fillId="0" borderId="0" numFmtId="0" xfId="0"/>
    <xf fontId="1" fillId="0" borderId="0" numFmtId="0" xfId="1" applyFont="1"/>
    <xf fontId="2" fillId="0" borderId="0" numFmtId="0" xfId="1" applyFont="1" applyAlignment="1" applyProtection="1">
      <alignment horizontal="right"/>
      <protection hidden="1"/>
    </xf>
    <xf fontId="2" fillId="0" borderId="0" numFmtId="0" xfId="1" applyFont="1" applyAlignment="1" applyProtection="1">
      <alignment horizontal="right" wrapText="1"/>
      <protection hidden="1"/>
    </xf>
    <xf fontId="3" fillId="0" borderId="0" numFmtId="0" xfId="1" applyFont="1" applyAlignment="1" applyProtection="1">
      <alignment horizontal="center" vertical="center" wrapText="1"/>
      <protection hidden="1"/>
    </xf>
    <xf fontId="1" fillId="0" borderId="0" numFmtId="0" xfId="1" applyFont="1" applyProtection="1">
      <protection hidden="1"/>
    </xf>
    <xf fontId="3" fillId="0" borderId="0" numFmtId="0" xfId="1" applyFont="1" applyAlignment="1" applyProtection="1">
      <alignment horizontal="center" vertical="top" wrapText="1"/>
      <protection hidden="1"/>
    </xf>
    <xf fontId="4" fillId="0" borderId="0" numFmtId="0" xfId="1" applyFont="1" applyProtection="1">
      <protection hidden="1"/>
    </xf>
    <xf fontId="4" fillId="0" borderId="0" numFmtId="0" xfId="1" applyFont="1" applyAlignment="1" applyProtection="1">
      <alignment horizontal="center"/>
      <protection hidden="1"/>
    </xf>
    <xf fontId="5" fillId="0" borderId="1" numFmtId="0" xfId="1" applyFont="1" applyBorder="1" applyAlignment="1" applyProtection="1">
      <alignment horizontal="center" vertical="center" wrapText="1"/>
      <protection hidden="1"/>
    </xf>
    <xf fontId="5" fillId="2" borderId="1" numFmtId="0" xfId="1" applyFont="1" applyFill="1" applyBorder="1" applyAlignment="1" applyProtection="1">
      <alignment horizontal="center" vertical="center" wrapText="1"/>
      <protection hidden="1"/>
    </xf>
    <xf fontId="6" fillId="0" borderId="2" numFmtId="0" xfId="0" applyFont="1" applyBorder="1" applyAlignment="1">
      <alignment horizontal="center" vertical="center" wrapText="1"/>
    </xf>
    <xf fontId="6" fillId="0" borderId="3" numFmtId="0" xfId="0" applyFont="1" applyBorder="1" applyAlignment="1">
      <alignment horizontal="center" vertical="center" wrapText="1"/>
    </xf>
    <xf fontId="6" fillId="0" borderId="4" numFmtId="0" xfId="0" applyFont="1" applyBorder="1" applyAlignment="1">
      <alignment horizontal="center" vertical="center" wrapText="1"/>
    </xf>
    <xf fontId="4" fillId="0" borderId="0" numFmtId="0" xfId="1" applyFont="1" applyAlignment="1" applyProtection="1">
      <alignment horizontal="center" vertical="center" wrapText="1"/>
      <protection hidden="1"/>
    </xf>
    <xf fontId="7" fillId="0" borderId="1" numFmtId="0" xfId="0" applyFont="1" applyBorder="1" applyAlignment="1">
      <alignment horizontal="center" vertical="center" wrapText="1"/>
    </xf>
    <xf fontId="7" fillId="0" borderId="1" numFmtId="0" xfId="0" applyFont="1" applyBorder="1" applyAlignment="1">
      <alignment horizontal="center" vertical="top" wrapText="1"/>
    </xf>
    <xf fontId="7" fillId="0" borderId="1" numFmtId="0" xfId="1" applyFont="1" applyBorder="1" applyAlignment="1" applyProtection="1">
      <alignment horizontal="center" vertical="top" wrapText="1"/>
      <protection hidden="1"/>
    </xf>
    <xf fontId="4" fillId="0" borderId="1" numFmtId="0" xfId="1" applyFont="1" applyBorder="1" applyAlignment="1" applyProtection="1">
      <alignment horizontal="center" vertical="center" wrapText="1"/>
      <protection hidden="1"/>
    </xf>
    <xf fontId="4" fillId="0" borderId="1" numFmtId="160" xfId="1" applyNumberFormat="1" applyFont="1" applyBorder="1" applyAlignment="1" applyProtection="1">
      <alignment horizontal="left" vertical="top" wrapText="1"/>
      <protection hidden="1"/>
    </xf>
    <xf fontId="4" fillId="2" borderId="1" numFmtId="4" xfId="1" applyNumberFormat="1" applyFont="1" applyFill="1" applyBorder="1" applyAlignment="1" applyProtection="1">
      <alignment horizontal="center" vertical="center" wrapText="1"/>
      <protection hidden="1"/>
    </xf>
    <xf fontId="4" fillId="0" borderId="1" numFmtId="4" xfId="1" applyNumberFormat="1" applyFont="1" applyBorder="1" applyAlignment="1" applyProtection="1">
      <alignment horizontal="center" vertical="center" wrapText="1"/>
      <protection hidden="1"/>
    </xf>
    <xf fontId="4" fillId="3" borderId="1" numFmtId="4" xfId="1" applyNumberFormat="1" applyFont="1" applyFill="1" applyBorder="1" applyAlignment="1" applyProtection="1">
      <alignment horizontal="center" vertical="center" wrapText="1"/>
      <protection hidden="1"/>
    </xf>
    <xf fontId="4" fillId="4" borderId="1" numFmtId="4" xfId="1" applyNumberFormat="1" applyFont="1" applyFill="1" applyBorder="1" applyAlignment="1" applyProtection="1">
      <alignment horizontal="center" vertical="center" wrapText="1"/>
      <protection hidden="1"/>
    </xf>
    <xf fontId="4" fillId="0" borderId="5" numFmtId="0" xfId="1" applyFont="1" applyBorder="1" applyProtection="1">
      <protection hidden="1"/>
    </xf>
    <xf fontId="4" fillId="0" borderId="1" numFmtId="0" xfId="1" applyFont="1" applyBorder="1" applyProtection="1">
      <protection hidden="1"/>
    </xf>
    <xf fontId="5" fillId="0" borderId="1" numFmtId="0" xfId="1" applyFont="1" applyBorder="1" applyAlignment="1" applyProtection="1">
      <alignment horizontal="left"/>
      <protection hidden="1"/>
    </xf>
    <xf fontId="5" fillId="2" borderId="1" numFmtId="4" xfId="1" applyNumberFormat="1" applyFont="1" applyFill="1" applyBorder="1" applyAlignment="1" applyProtection="1">
      <alignment horizontal="center" vertical="center"/>
      <protection hidden="1"/>
    </xf>
    <xf fontId="5" fillId="0" borderId="1" numFmtId="4" xfId="1" applyNumberFormat="1" applyFont="1" applyBorder="1" applyAlignment="1" applyProtection="1">
      <alignment horizontal="center" vertical="center"/>
      <protection hidden="1"/>
    </xf>
    <xf fontId="1" fillId="0" borderId="6" numFmtId="0" xfId="1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GridLines="0" showRuler="1" view="pageBreakPreview" zoomScale="100" workbookViewId="0">
      <selection activeCell="Q5" activeCellId="0" sqref="Q5"/>
    </sheetView>
  </sheetViews>
  <sheetFormatPr defaultColWidth="9.28515625" defaultRowHeight="14.25"/>
  <cols>
    <col customWidth="1" min="1" max="1" style="1" width="5.7109375"/>
    <col customWidth="1" min="2" max="2" style="1" width="21"/>
    <col customWidth="1" min="3" max="3" style="1" width="16.85546875"/>
    <col customWidth="1" min="4" max="4" style="1" width="16"/>
    <col customWidth="1" min="5" max="5" style="1" width="27.42578125"/>
    <col customWidth="1" min="6" max="6" style="1" width="24.28515625"/>
    <col customWidth="1" min="7" max="7" style="1" width="16.85546875"/>
    <col customWidth="1" min="8" max="8" style="1" width="15.140625"/>
    <col customWidth="1" min="9" max="9" style="1" width="17.140625"/>
    <col customWidth="1" hidden="1" min="10" max="10" style="1" width="18.85546875"/>
    <col customWidth="1" min="11" max="11" style="1" width="15.85546875"/>
    <col customWidth="1" min="12" max="12" style="1" width="16.5703125"/>
    <col customWidth="1" min="13" max="13" style="1" width="16.7109375"/>
    <col customWidth="1" min="14" max="14" style="1" width="18.42578125"/>
    <col customWidth="1" min="15" max="15" style="1" width="15.140625"/>
    <col customWidth="1" min="16" max="260" style="1" width="9.140625"/>
    <col min="261" max="1028" style="1" width="9.28515625"/>
  </cols>
  <sheetData>
    <row r="1" ht="17.25">
      <c r="F1" s="2" t="s">
        <v>0</v>
      </c>
      <c r="G1" s="2"/>
      <c r="H1" s="2"/>
      <c r="I1" s="2"/>
      <c r="J1" s="2"/>
      <c r="K1" s="2"/>
      <c r="L1" s="2"/>
      <c r="M1" s="2"/>
      <c r="N1" s="2"/>
      <c r="O1" s="2"/>
    </row>
    <row r="2" ht="18.75">
      <c r="F2" s="3" t="s">
        <v>1</v>
      </c>
      <c r="G2" s="3"/>
      <c r="H2" s="3"/>
      <c r="I2" s="3"/>
      <c r="J2" s="3"/>
      <c r="K2" s="3"/>
      <c r="L2" s="3"/>
      <c r="M2" s="3"/>
      <c r="N2" s="3"/>
      <c r="O2" s="3"/>
    </row>
    <row r="3" ht="18.75">
      <c r="F3" s="3" t="s">
        <v>2</v>
      </c>
      <c r="G3" s="3"/>
      <c r="H3" s="3"/>
      <c r="I3" s="3"/>
      <c r="J3" s="3"/>
      <c r="K3" s="3"/>
      <c r="L3" s="3"/>
      <c r="M3" s="3"/>
      <c r="N3" s="3"/>
      <c r="O3" s="3"/>
    </row>
    <row r="4">
      <c r="F4" s="1"/>
      <c r="G4" s="1"/>
      <c r="H4" s="1"/>
      <c r="I4" s="1"/>
      <c r="J4" s="1"/>
      <c r="K4" s="1"/>
      <c r="L4" s="1"/>
      <c r="M4" s="1"/>
      <c r="N4" s="1"/>
      <c r="O4" s="1"/>
    </row>
    <row r="5" ht="18" customHeight="1">
      <c r="A5" s="4"/>
      <c r="B5" s="4"/>
      <c r="C5" s="4"/>
      <c r="D5" s="4"/>
      <c r="E5" s="4"/>
      <c r="F5" s="2" t="s">
        <v>3</v>
      </c>
      <c r="G5" s="2"/>
      <c r="H5" s="2"/>
      <c r="I5" s="2"/>
      <c r="J5" s="2"/>
      <c r="K5" s="2"/>
      <c r="L5" s="2"/>
      <c r="M5" s="2"/>
      <c r="N5" s="2"/>
      <c r="O5" s="2"/>
      <c r="P5" s="5"/>
    </row>
    <row r="6" ht="20.25" customHeight="1">
      <c r="A6" s="4"/>
      <c r="B6" s="4"/>
      <c r="C6" s="4"/>
      <c r="D6" s="4"/>
      <c r="E6" s="4"/>
      <c r="F6" s="3" t="s">
        <v>1</v>
      </c>
      <c r="G6" s="3"/>
      <c r="H6" s="3"/>
      <c r="I6" s="3"/>
      <c r="J6" s="3"/>
      <c r="K6" s="3"/>
      <c r="L6" s="3"/>
      <c r="M6" s="3"/>
      <c r="N6" s="3"/>
      <c r="O6" s="3"/>
      <c r="P6" s="5"/>
    </row>
    <row r="7" ht="16.5" customHeight="1">
      <c r="A7" s="4"/>
      <c r="B7" s="4"/>
      <c r="C7" s="4"/>
      <c r="D7" s="4"/>
      <c r="E7" s="4"/>
      <c r="F7" s="3" t="s">
        <v>4</v>
      </c>
      <c r="G7" s="3"/>
      <c r="H7" s="3"/>
      <c r="I7" s="3"/>
      <c r="J7" s="3"/>
      <c r="K7" s="3"/>
      <c r="L7" s="3"/>
      <c r="M7" s="3"/>
      <c r="N7" s="3"/>
      <c r="O7" s="3"/>
      <c r="P7" s="5"/>
    </row>
    <row r="8" ht="41.25" customHeight="1">
      <c r="A8" s="6" t="s">
        <v>5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5"/>
    </row>
    <row r="9" ht="16.5" customHeight="1">
      <c r="A9" s="7"/>
      <c r="B9" s="7"/>
      <c r="C9" s="7"/>
      <c r="D9" s="7"/>
      <c r="E9" s="7"/>
      <c r="F9" s="7"/>
      <c r="G9" s="7"/>
      <c r="H9" s="7"/>
      <c r="I9" s="7"/>
      <c r="J9" s="5"/>
      <c r="K9" s="5"/>
      <c r="L9" s="5"/>
      <c r="M9" s="5"/>
      <c r="N9" s="5"/>
      <c r="O9" s="8" t="s">
        <v>6</v>
      </c>
      <c r="P9" s="5"/>
    </row>
    <row r="10" ht="26.25" customHeight="1">
      <c r="A10" s="9" t="s">
        <v>7</v>
      </c>
      <c r="B10" s="9" t="s">
        <v>8</v>
      </c>
      <c r="C10" s="10" t="s">
        <v>9</v>
      </c>
      <c r="D10" s="11" t="s">
        <v>10</v>
      </c>
      <c r="E10" s="12"/>
      <c r="F10" s="12"/>
      <c r="G10" s="13"/>
      <c r="H10" s="11" t="s">
        <v>11</v>
      </c>
      <c r="I10" s="12"/>
      <c r="J10" s="12"/>
      <c r="K10" s="13"/>
      <c r="L10" s="11" t="s">
        <v>12</v>
      </c>
      <c r="M10" s="12"/>
      <c r="N10" s="13"/>
      <c r="O10" s="9" t="s">
        <v>13</v>
      </c>
      <c r="P10" s="14"/>
    </row>
    <row r="11" ht="271.5" customHeight="1">
      <c r="A11" s="9"/>
      <c r="B11" s="9"/>
      <c r="C11" s="10"/>
      <c r="D11" s="15" t="s">
        <v>14</v>
      </c>
      <c r="E11" s="16" t="s">
        <v>15</v>
      </c>
      <c r="F11" s="16" t="s">
        <v>16</v>
      </c>
      <c r="G11" s="16" t="s">
        <v>17</v>
      </c>
      <c r="H11" s="16" t="s">
        <v>18</v>
      </c>
      <c r="I11" s="16" t="s">
        <v>19</v>
      </c>
      <c r="J11" s="17" t="s">
        <v>20</v>
      </c>
      <c r="K11" s="17" t="s">
        <v>21</v>
      </c>
      <c r="L11" s="17" t="s">
        <v>22</v>
      </c>
      <c r="M11" s="17" t="s">
        <v>23</v>
      </c>
      <c r="N11" s="17" t="s">
        <v>24</v>
      </c>
      <c r="O11" s="9"/>
      <c r="P11" s="14"/>
    </row>
    <row r="12" ht="15.75" customHeight="1">
      <c r="A12" s="9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9">
        <v>8</v>
      </c>
      <c r="I12" s="9">
        <v>9</v>
      </c>
      <c r="J12" s="9">
        <v>8</v>
      </c>
      <c r="K12" s="9">
        <v>10</v>
      </c>
      <c r="L12" s="9">
        <v>11</v>
      </c>
      <c r="M12" s="9">
        <v>12</v>
      </c>
      <c r="N12" s="9">
        <v>13</v>
      </c>
      <c r="O12" s="9">
        <v>14</v>
      </c>
      <c r="P12" s="14"/>
    </row>
    <row r="13" ht="45">
      <c r="A13" s="18">
        <v>1</v>
      </c>
      <c r="B13" s="19" t="s">
        <v>25</v>
      </c>
      <c r="C13" s="20">
        <v>48181600</v>
      </c>
      <c r="D13" s="21">
        <v>0</v>
      </c>
      <c r="E13" s="21">
        <v>61050000</v>
      </c>
      <c r="F13" s="21">
        <v>1375300</v>
      </c>
      <c r="G13" s="21">
        <v>0</v>
      </c>
      <c r="H13" s="21">
        <v>0</v>
      </c>
      <c r="I13" s="22">
        <v>0</v>
      </c>
      <c r="J13" s="23"/>
      <c r="K13" s="21">
        <v>0</v>
      </c>
      <c r="L13" s="21">
        <v>0</v>
      </c>
      <c r="M13" s="21">
        <v>0</v>
      </c>
      <c r="N13" s="21">
        <v>14598000</v>
      </c>
      <c r="O13" s="21">
        <f>C13+D13+F13+H13+J13+I13+K13+N136+E13+N13</f>
        <v>125204900</v>
      </c>
      <c r="P13" s="14"/>
    </row>
    <row r="14" ht="30">
      <c r="A14" s="18">
        <v>2</v>
      </c>
      <c r="B14" s="19" t="s">
        <v>26</v>
      </c>
      <c r="C14" s="20">
        <v>3614800</v>
      </c>
      <c r="D14" s="21">
        <f>2455893.52+845755.22+811220.93+976584.2+1191546.66</f>
        <v>6281000.5300000003</v>
      </c>
      <c r="E14" s="21">
        <v>0</v>
      </c>
      <c r="F14" s="21">
        <v>0</v>
      </c>
      <c r="G14" s="21">
        <v>800000</v>
      </c>
      <c r="H14" s="21">
        <v>13000</v>
      </c>
      <c r="I14" s="22">
        <v>5000</v>
      </c>
      <c r="J14" s="23"/>
      <c r="K14" s="21">
        <v>963800</v>
      </c>
      <c r="L14" s="21">
        <v>0</v>
      </c>
      <c r="M14" s="21">
        <v>5730418.2000000002</v>
      </c>
      <c r="N14" s="21">
        <v>0</v>
      </c>
      <c r="O14" s="21">
        <f t="shared" ref="O14:O19" si="0">C14+D14+F14+H14+J14+I14+K14+N137+E14+N14+M14+G14+L14</f>
        <v>17408018.73</v>
      </c>
      <c r="P14" s="14"/>
    </row>
    <row r="15" ht="30">
      <c r="A15" s="18">
        <v>3</v>
      </c>
      <c r="B15" s="19" t="s">
        <v>27</v>
      </c>
      <c r="C15" s="20">
        <v>32036600</v>
      </c>
      <c r="D15" s="21">
        <f>4245436.29+759991.57+37944895.81+2901938.32+880008</f>
        <v>46732269.990000002</v>
      </c>
      <c r="E15" s="21">
        <v>0</v>
      </c>
      <c r="F15" s="21">
        <v>0</v>
      </c>
      <c r="G15" s="21">
        <v>0</v>
      </c>
      <c r="H15" s="21">
        <v>0</v>
      </c>
      <c r="I15" s="22">
        <v>0</v>
      </c>
      <c r="J15" s="23"/>
      <c r="K15" s="21">
        <f>385600-329154.28</f>
        <v>56445.719999999972</v>
      </c>
      <c r="L15" s="21">
        <v>2391549.3900000001</v>
      </c>
      <c r="M15" s="21">
        <f>1773313.64+9906017.98</f>
        <v>11679331.620000001</v>
      </c>
      <c r="N15" s="21">
        <v>0</v>
      </c>
      <c r="O15" s="21">
        <f t="shared" si="0"/>
        <v>92896196.720000014</v>
      </c>
      <c r="P15" s="24"/>
    </row>
    <row r="16" ht="30">
      <c r="A16" s="18">
        <v>4</v>
      </c>
      <c r="B16" s="19" t="s">
        <v>28</v>
      </c>
      <c r="C16" s="20">
        <v>5312100</v>
      </c>
      <c r="D16" s="21">
        <f>1659831+3565958.16+1222519.96+1391620.97</f>
        <v>7839930.0899999999</v>
      </c>
      <c r="E16" s="21">
        <v>0</v>
      </c>
      <c r="F16" s="21">
        <v>0</v>
      </c>
      <c r="G16" s="21">
        <v>650000</v>
      </c>
      <c r="H16" s="21">
        <v>16000</v>
      </c>
      <c r="I16" s="22">
        <v>6000</v>
      </c>
      <c r="J16" s="23"/>
      <c r="K16" s="21">
        <f>963800+85000</f>
        <v>1048800</v>
      </c>
      <c r="L16" s="21">
        <v>0</v>
      </c>
      <c r="M16" s="21">
        <v>3872939</v>
      </c>
      <c r="N16" s="21">
        <v>0</v>
      </c>
      <c r="O16" s="21">
        <f t="shared" si="0"/>
        <v>18745769.09</v>
      </c>
      <c r="P16" s="24"/>
    </row>
    <row r="17" ht="30">
      <c r="A17" s="18">
        <v>5</v>
      </c>
      <c r="B17" s="19" t="s">
        <v>29</v>
      </c>
      <c r="C17" s="20">
        <v>32582300</v>
      </c>
      <c r="D17" s="21">
        <f>13156213.9+391825+1346532.54</f>
        <v>14894571.440000001</v>
      </c>
      <c r="E17" s="21">
        <v>0</v>
      </c>
      <c r="F17" s="21">
        <v>0</v>
      </c>
      <c r="G17" s="21">
        <v>0</v>
      </c>
      <c r="H17" s="21">
        <v>31000</v>
      </c>
      <c r="I17" s="22">
        <v>12000</v>
      </c>
      <c r="J17" s="23"/>
      <c r="K17" s="21">
        <f>385600+100732.36</f>
        <v>486332.35999999999</v>
      </c>
      <c r="L17" s="21">
        <v>0</v>
      </c>
      <c r="M17" s="21">
        <v>0</v>
      </c>
      <c r="N17" s="21">
        <v>0</v>
      </c>
      <c r="O17" s="21">
        <f t="shared" si="0"/>
        <v>48006203.799999997</v>
      </c>
      <c r="P17" s="24"/>
    </row>
    <row r="18" ht="30">
      <c r="A18" s="18">
        <v>6</v>
      </c>
      <c r="B18" s="19" t="s">
        <v>30</v>
      </c>
      <c r="C18" s="20">
        <v>7802700</v>
      </c>
      <c r="D18" s="21">
        <f>3679033.68+1466703.03+1641392.79+675325.87</f>
        <v>7462455.3700000001</v>
      </c>
      <c r="E18" s="21">
        <v>0</v>
      </c>
      <c r="F18" s="21">
        <v>0</v>
      </c>
      <c r="G18" s="21">
        <v>0</v>
      </c>
      <c r="H18" s="21">
        <v>22000</v>
      </c>
      <c r="I18" s="22">
        <v>8500</v>
      </c>
      <c r="J18" s="23"/>
      <c r="K18" s="21">
        <f>963800+58421.92</f>
        <v>1022221.92</v>
      </c>
      <c r="L18" s="21">
        <v>0</v>
      </c>
      <c r="M18" s="21">
        <v>0</v>
      </c>
      <c r="N18" s="21">
        <v>0</v>
      </c>
      <c r="O18" s="21">
        <f t="shared" si="0"/>
        <v>16317877.290000001</v>
      </c>
      <c r="P18" s="24"/>
    </row>
    <row r="19" ht="30">
      <c r="A19" s="18">
        <v>7</v>
      </c>
      <c r="B19" s="19" t="s">
        <v>31</v>
      </c>
      <c r="C19" s="20">
        <v>3944400</v>
      </c>
      <c r="D19" s="21">
        <f>4198554+1980500+494886.97+172734.59+725579.42</f>
        <v>7572254.9799999995</v>
      </c>
      <c r="E19" s="21">
        <v>0</v>
      </c>
      <c r="F19" s="21">
        <v>0</v>
      </c>
      <c r="G19" s="21">
        <v>1000000</v>
      </c>
      <c r="H19" s="21">
        <v>10200</v>
      </c>
      <c r="I19" s="22">
        <v>4000</v>
      </c>
      <c r="J19" s="23"/>
      <c r="K19" s="21">
        <f>963800+85000</f>
        <v>1048800</v>
      </c>
      <c r="L19" s="21">
        <v>0</v>
      </c>
      <c r="M19" s="21">
        <v>9796626</v>
      </c>
      <c r="N19" s="21">
        <v>0</v>
      </c>
      <c r="O19" s="21">
        <f t="shared" si="0"/>
        <v>23376280.98</v>
      </c>
      <c r="P19" s="24"/>
    </row>
    <row r="20" ht="15.75" customHeight="1">
      <c r="A20" s="25"/>
      <c r="B20" s="26" t="s">
        <v>32</v>
      </c>
      <c r="C20" s="27">
        <f t="shared" ref="C20:I20" si="1">C15+C18+C17+C19+C14+C13+C16</f>
        <v>133474500</v>
      </c>
      <c r="D20" s="28">
        <f t="shared" si="1"/>
        <v>90782482.400000006</v>
      </c>
      <c r="E20" s="28">
        <f t="shared" si="1"/>
        <v>61050000</v>
      </c>
      <c r="F20" s="27">
        <f t="shared" si="1"/>
        <v>1375300</v>
      </c>
      <c r="G20" s="27">
        <f>G13+G14+G15+G16+G17+G18+G19</f>
        <v>2450000</v>
      </c>
      <c r="H20" s="27">
        <f t="shared" si="1"/>
        <v>92200</v>
      </c>
      <c r="I20" s="27">
        <f t="shared" si="1"/>
        <v>35500</v>
      </c>
      <c r="J20" s="27">
        <f>J15+J18+J17+J19+J14+J13+J16</f>
        <v>0</v>
      </c>
      <c r="K20" s="27">
        <f>K15+K18+K17+K19+K14+K13+K16</f>
        <v>4626400</v>
      </c>
      <c r="L20" s="27">
        <f t="shared" ref="L20:M20" si="2">L15+L18+L17+L19+L14+L13+L16</f>
        <v>2391549.3900000001</v>
      </c>
      <c r="M20" s="27">
        <f t="shared" si="2"/>
        <v>31079314.82</v>
      </c>
      <c r="N20" s="27">
        <f>N15+N18+N17+N19+N14+N13+N16</f>
        <v>14598000</v>
      </c>
      <c r="O20" s="27">
        <f>O15+O18+O17+O19+O14+O13+O16</f>
        <v>341955246.60999995</v>
      </c>
      <c r="P20" s="7"/>
    </row>
    <row r="21">
      <c r="A21" s="29" t="s">
        <v>33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</row>
  </sheetData>
  <mergeCells count="15">
    <mergeCell ref="F1:O1"/>
    <mergeCell ref="F2:O2"/>
    <mergeCell ref="F3:O3"/>
    <mergeCell ref="F5:O5"/>
    <mergeCell ref="F6:O6"/>
    <mergeCell ref="F7:O7"/>
    <mergeCell ref="A8:O8"/>
    <mergeCell ref="A10:A11"/>
    <mergeCell ref="B10:B11"/>
    <mergeCell ref="C10:C11"/>
    <mergeCell ref="D10:G10"/>
    <mergeCell ref="H10:K10"/>
    <mergeCell ref="L10:N10"/>
    <mergeCell ref="O10:O11"/>
    <mergeCell ref="A21:O21"/>
  </mergeCells>
  <printOptions headings="0" gridLines="0"/>
  <pageMargins left="0.59055118110236238" right="0.59055118110236238" top="0.90551181102362222" bottom="0.39370078740157477" header="0.51181102362204722" footer="0"/>
  <pageSetup paperSize="9" scale="55" firstPageNumber="0" fitToWidth="1" fitToHeight="1" pageOrder="downThenOver" orientation="landscape" usePrinterDefaults="1" blackAndWhite="0" draft="0" cellComments="none" useFirstPageNumber="1" errors="displayed" horizontalDpi="600" verticalDpi="600" copies="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Company>*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Крутовская Олеся Степановна</dc:creator>
  <cp:lastModifiedBy>SychevIV</cp:lastModifiedBy>
  <cp:revision>4</cp:revision>
  <dcterms:created xsi:type="dcterms:W3CDTF">2015-11-07T05:36:00Z</dcterms:created>
  <dcterms:modified xsi:type="dcterms:W3CDTF">2025-09-11T10:29:07Z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547A898DA0384432A8F9A77392E1713D</vt:lpwstr>
  </property>
  <property fmtid="{D5CDD505-2E9C-101B-9397-08002B2CF9AE}" pid="10" name="KSOProductBuildVer">
    <vt:lpwstr>1049-11.2.0.10351</vt:lpwstr>
  </property>
</Properties>
</file>